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스마트 양식 시험 등\브랜드 개발(중요)\2022년 브랜드\"/>
    </mc:Choice>
  </mc:AlternateContent>
  <bookViews>
    <workbookView xWindow="0" yWindow="0" windowWidth="28800" windowHeight="11925"/>
  </bookViews>
  <sheets>
    <sheet name="Sheet1" sheetId="1" r:id="rId1"/>
  </sheets>
  <definedNames>
    <definedName name="_xlnm.Print_Area" localSheetId="0">Sheet1!$A$1:$P$16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O13" i="1" l="1"/>
  <c r="O14" i="1"/>
  <c r="O15" i="1"/>
  <c r="O12" i="1"/>
  <c r="G4" i="1" l="1"/>
  <c r="G8" i="1"/>
  <c r="G7" i="1"/>
  <c r="G11" i="1" l="1"/>
  <c r="G12" i="1" s="1"/>
  <c r="G13" i="1" l="1"/>
  <c r="G14" i="1" s="1"/>
  <c r="G15" i="1" s="1"/>
</calcChain>
</file>

<file path=xl/sharedStrings.xml><?xml version="1.0" encoding="utf-8"?>
<sst xmlns="http://schemas.openxmlformats.org/spreadsheetml/2006/main" count="43" uniqueCount="42">
  <si>
    <t>단위</t>
  </si>
  <si>
    <t>수량</t>
  </si>
  <si>
    <t>단 가</t>
  </si>
  <si>
    <t>비 고</t>
  </si>
  <si>
    <t>용역비 산출내역</t>
    <phoneticPr fontId="1" type="noConversion"/>
  </si>
  <si>
    <t>부가가치세</t>
    <phoneticPr fontId="1" type="noConversion"/>
  </si>
  <si>
    <t>소계</t>
    <phoneticPr fontId="1" type="noConversion"/>
  </si>
  <si>
    <t>합계</t>
    <phoneticPr fontId="1" type="noConversion"/>
  </si>
  <si>
    <t>내 역</t>
    <phoneticPr fontId="1" type="noConversion"/>
  </si>
  <si>
    <t>회</t>
    <phoneticPr fontId="1" type="noConversion"/>
  </si>
  <si>
    <t>인건비</t>
    <phoneticPr fontId="1" type="noConversion"/>
  </si>
  <si>
    <t>백단위이하절사</t>
    <phoneticPr fontId="1" type="noConversion"/>
  </si>
  <si>
    <t>책임연구원</t>
    <phoneticPr fontId="1" type="noConversion"/>
  </si>
  <si>
    <t>금   액</t>
    <phoneticPr fontId="1" type="noConversion"/>
  </si>
  <si>
    <t>노무비</t>
    <phoneticPr fontId="1" type="noConversion"/>
  </si>
  <si>
    <t>경비</t>
    <phoneticPr fontId="1" type="noConversion"/>
  </si>
  <si>
    <t>여   비</t>
    <phoneticPr fontId="1" type="noConversion"/>
  </si>
  <si>
    <t>회의비</t>
    <phoneticPr fontId="1" type="noConversion"/>
  </si>
  <si>
    <t>명</t>
    <phoneticPr fontId="1" type="noConversion"/>
  </si>
  <si>
    <t>등급</t>
    <phoneticPr fontId="1" type="noConversion"/>
  </si>
  <si>
    <t>월임금</t>
    <phoneticPr fontId="1" type="noConversion"/>
  </si>
  <si>
    <t>적용인건비</t>
    <phoneticPr fontId="1" type="noConversion"/>
  </si>
  <si>
    <t>유인물비</t>
    <phoneticPr fontId="1" type="noConversion"/>
  </si>
  <si>
    <t>권</t>
    <phoneticPr fontId="1" type="noConversion"/>
  </si>
  <si>
    <t>연구원</t>
    <phoneticPr fontId="1" type="noConversion"/>
  </si>
  <si>
    <t>일반관리비</t>
    <phoneticPr fontId="1" type="noConversion"/>
  </si>
  <si>
    <t>연구보조원</t>
    <phoneticPr fontId="1" type="noConversion"/>
  </si>
  <si>
    <t>이윤</t>
    <phoneticPr fontId="1" type="noConversion"/>
  </si>
  <si>
    <t>명</t>
    <phoneticPr fontId="1" type="noConversion"/>
  </si>
  <si>
    <t>명</t>
    <phoneticPr fontId="1" type="noConversion"/>
  </si>
  <si>
    <t>용역참여인원</t>
    <phoneticPr fontId="1" type="noConversion"/>
  </si>
  <si>
    <t>참여율(%)</t>
    <phoneticPr fontId="1" type="noConversion"/>
  </si>
  <si>
    <t xml:space="preserve">개월수 </t>
    <phoneticPr fontId="1" type="noConversion"/>
  </si>
  <si>
    <t>보조원</t>
    <phoneticPr fontId="1" type="noConversion"/>
  </si>
  <si>
    <t xml:space="preserve">용역인건비 산출내역(2022년 행정안전부 학술연구용역 인건비 기준단가) </t>
    <phoneticPr fontId="1" type="noConversion"/>
  </si>
  <si>
    <r>
      <rPr>
        <sz val="9"/>
        <color theme="1"/>
        <rFont val="맑은 고딕"/>
        <family val="3"/>
        <charset val="129"/>
      </rPr>
      <t>※</t>
    </r>
    <r>
      <rPr>
        <sz val="9"/>
        <color theme="1"/>
        <rFont val="맑은 고딕"/>
        <family val="3"/>
        <charset val="129"/>
        <scheme val="minor"/>
      </rPr>
      <t>본 인건비 기준단가는 1개월을 22일로 하여 용역 참여율 50%로 산정한 것이며, 용역 참여율을 달리하는 경우에는 기준단가를 증감시킬 수 있다.</t>
    </r>
    <phoneticPr fontId="1" type="noConversion"/>
  </si>
  <si>
    <t>개소</t>
    <phoneticPr fontId="1" type="noConversion"/>
  </si>
  <si>
    <t>식</t>
    <phoneticPr fontId="1" type="noConversion"/>
  </si>
  <si>
    <t>친환경인증 홍보비</t>
    <phoneticPr fontId="1" type="noConversion"/>
  </si>
  <si>
    <t>친환경인증 지원비</t>
    <phoneticPr fontId="1" type="noConversion"/>
  </si>
  <si>
    <t>거래실례가격</t>
    <phoneticPr fontId="1" type="noConversion"/>
  </si>
  <si>
    <t>인건비 산출내역
책임연구1, 연구4, 연구보조4, 보조원1
(22년상반기정부노임단가)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</si>
</sst>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_-;\-* #,##0_-;_-* &quot;-&quot;??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41" fontId="6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6" fillId="2" borderId="7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8" fillId="0" borderId="0" xfId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7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view="pageBreakPreview" zoomScaleSheetLayoutView="100" workbookViewId="0">
      <selection activeCell="J3" sqref="J3"/>
    </sheetView>
  </sheetViews>
  <sheetFormatPr defaultRowHeight="16.5"/>
  <cols>
    <col min="1" max="1" width="9" style="4"/>
    <col min="2" max="2" width="18.375" customWidth="1"/>
    <col min="3" max="3" width="7.25" customWidth="1"/>
    <col min="4" max="5" width="6.5" customWidth="1"/>
    <col min="6" max="6" width="12.75" customWidth="1"/>
    <col min="7" max="7" width="14.375" customWidth="1"/>
    <col min="8" max="8" width="23.75" customWidth="1"/>
    <col min="9" max="9" width="2.625" customWidth="1"/>
    <col min="10" max="10" width="12.125" bestFit="1" customWidth="1"/>
    <col min="11" max="11" width="12.875" style="6" bestFit="1" customWidth="1"/>
    <col min="12" max="12" width="18.75" customWidth="1"/>
    <col min="13" max="13" width="19.125" bestFit="1" customWidth="1"/>
    <col min="14" max="14" width="14.5" bestFit="1" customWidth="1"/>
    <col min="15" max="15" width="12.125" bestFit="1" customWidth="1"/>
  </cols>
  <sheetData>
    <row r="1" spans="1:21" ht="30" customHeight="1">
      <c r="A1" s="7"/>
      <c r="B1" s="47" t="s">
        <v>4</v>
      </c>
      <c r="C1" s="48"/>
      <c r="D1" s="48"/>
      <c r="E1" s="48"/>
      <c r="F1" s="48"/>
      <c r="G1" s="48"/>
      <c r="H1" s="48"/>
    </row>
    <row r="2" spans="1:21" ht="30" customHeight="1">
      <c r="A2" s="7"/>
      <c r="B2" s="45"/>
      <c r="C2" s="45"/>
      <c r="D2" s="45"/>
      <c r="E2" s="45"/>
      <c r="F2" s="45"/>
      <c r="G2" s="45"/>
      <c r="H2" s="45"/>
    </row>
    <row r="3" spans="1:21" s="1" customFormat="1" ht="30" customHeight="1">
      <c r="A3" s="51" t="s">
        <v>8</v>
      </c>
      <c r="B3" s="52"/>
      <c r="C3" s="3" t="s">
        <v>1</v>
      </c>
      <c r="D3" s="3" t="s">
        <v>0</v>
      </c>
      <c r="E3" s="3" t="s">
        <v>9</v>
      </c>
      <c r="F3" s="3" t="s">
        <v>2</v>
      </c>
      <c r="G3" s="3" t="s">
        <v>13</v>
      </c>
      <c r="H3" s="3" t="s">
        <v>3</v>
      </c>
      <c r="K3" s="5"/>
    </row>
    <row r="4" spans="1:21" s="1" customFormat="1" ht="21" customHeight="1">
      <c r="A4" s="49" t="s">
        <v>14</v>
      </c>
      <c r="B4" s="53" t="s">
        <v>10</v>
      </c>
      <c r="C4" s="53">
        <v>10</v>
      </c>
      <c r="D4" s="53" t="s">
        <v>28</v>
      </c>
      <c r="E4" s="53"/>
      <c r="F4" s="55"/>
      <c r="G4" s="55">
        <f>SUM(O12:O15)</f>
        <v>45436358.499999993</v>
      </c>
      <c r="H4" s="57" t="s">
        <v>41</v>
      </c>
      <c r="I4" s="8"/>
      <c r="J4" s="8"/>
      <c r="K4" s="9"/>
      <c r="L4" s="8"/>
      <c r="M4" s="8"/>
      <c r="N4" s="8"/>
      <c r="O4" s="8"/>
    </row>
    <row r="5" spans="1:21" s="1" customFormat="1" ht="21" customHeight="1">
      <c r="A5" s="50"/>
      <c r="B5" s="54"/>
      <c r="C5" s="54"/>
      <c r="D5" s="54"/>
      <c r="E5" s="54"/>
      <c r="F5" s="56"/>
      <c r="G5" s="56"/>
      <c r="H5" s="58"/>
      <c r="I5" s="8"/>
      <c r="J5" s="8"/>
      <c r="K5" s="9"/>
      <c r="L5" s="8"/>
      <c r="M5" s="8"/>
      <c r="N5" s="8"/>
      <c r="O5" s="8"/>
    </row>
    <row r="6" spans="1:21" s="1" customFormat="1" ht="21" customHeight="1">
      <c r="A6" s="49" t="s">
        <v>15</v>
      </c>
      <c r="B6" s="41" t="s">
        <v>16</v>
      </c>
      <c r="C6" s="3">
        <v>10</v>
      </c>
      <c r="D6" s="3" t="s">
        <v>29</v>
      </c>
      <c r="E6" s="3"/>
      <c r="F6" s="10"/>
      <c r="G6" s="11">
        <v>3500000</v>
      </c>
      <c r="H6" s="12"/>
      <c r="I6" s="8"/>
      <c r="J6" s="46"/>
      <c r="K6" s="46"/>
      <c r="L6" s="46"/>
      <c r="M6" s="46"/>
      <c r="N6" s="46"/>
      <c r="O6" s="46"/>
    </row>
    <row r="7" spans="1:21" s="1" customFormat="1" ht="21" customHeight="1">
      <c r="A7" s="63"/>
      <c r="B7" s="41" t="s">
        <v>17</v>
      </c>
      <c r="C7" s="3">
        <v>6</v>
      </c>
      <c r="D7" s="3" t="s">
        <v>18</v>
      </c>
      <c r="E7" s="3">
        <v>5</v>
      </c>
      <c r="F7" s="10">
        <v>30000</v>
      </c>
      <c r="G7" s="11">
        <f t="shared" ref="G7" si="0">C7*E7*F7</f>
        <v>900000</v>
      </c>
      <c r="H7" s="12"/>
      <c r="I7" s="8"/>
      <c r="J7" s="33"/>
      <c r="K7" s="34"/>
      <c r="L7" s="26"/>
      <c r="M7" s="26"/>
      <c r="N7" s="26"/>
      <c r="O7" s="33"/>
    </row>
    <row r="8" spans="1:21" s="1" customFormat="1" ht="21" customHeight="1">
      <c r="A8" s="63"/>
      <c r="B8" s="24" t="s">
        <v>22</v>
      </c>
      <c r="C8" s="3">
        <v>20</v>
      </c>
      <c r="D8" s="3" t="s">
        <v>23</v>
      </c>
      <c r="E8" s="3">
        <v>2</v>
      </c>
      <c r="F8" s="10">
        <v>50000</v>
      </c>
      <c r="G8" s="11">
        <f>C8*E8*F8</f>
        <v>2000000</v>
      </c>
      <c r="H8" s="42"/>
      <c r="I8" s="8"/>
      <c r="J8" s="33"/>
      <c r="K8" s="34"/>
      <c r="L8" s="35"/>
      <c r="M8" s="33"/>
      <c r="N8" s="33"/>
      <c r="O8" s="36"/>
    </row>
    <row r="9" spans="1:21" s="1" customFormat="1" ht="21" customHeight="1">
      <c r="A9" s="63"/>
      <c r="B9" s="40" t="s">
        <v>38</v>
      </c>
      <c r="C9" s="22">
        <v>1</v>
      </c>
      <c r="D9" s="22" t="s">
        <v>37</v>
      </c>
      <c r="E9" s="22">
        <v>1</v>
      </c>
      <c r="F9" s="23">
        <v>16000000</v>
      </c>
      <c r="G9" s="44">
        <f>C9*E9*F9</f>
        <v>16000000</v>
      </c>
      <c r="H9" s="25" t="s">
        <v>40</v>
      </c>
      <c r="I9" s="8"/>
      <c r="J9" s="21"/>
      <c r="K9" s="21"/>
      <c r="L9" s="21"/>
      <c r="M9" s="21"/>
      <c r="N9" s="21"/>
      <c r="O9" s="21"/>
    </row>
    <row r="10" spans="1:21" s="1" customFormat="1" ht="21" customHeight="1">
      <c r="A10" s="50"/>
      <c r="B10" s="40" t="s">
        <v>39</v>
      </c>
      <c r="C10" s="22">
        <v>6</v>
      </c>
      <c r="D10" s="22" t="s">
        <v>36</v>
      </c>
      <c r="E10" s="22">
        <v>1</v>
      </c>
      <c r="F10" s="23">
        <v>2500000</v>
      </c>
      <c r="G10" s="43">
        <f>C10*E10*F10</f>
        <v>15000000</v>
      </c>
      <c r="H10" s="25" t="s">
        <v>40</v>
      </c>
      <c r="I10" s="8"/>
      <c r="J10" s="62" t="s">
        <v>34</v>
      </c>
      <c r="K10" s="62"/>
      <c r="L10" s="62"/>
      <c r="M10" s="62"/>
      <c r="N10" s="62"/>
      <c r="O10" s="62"/>
    </row>
    <row r="11" spans="1:21" s="1" customFormat="1" ht="33" customHeight="1">
      <c r="A11" s="60" t="s">
        <v>25</v>
      </c>
      <c r="B11" s="61"/>
      <c r="C11" s="3"/>
      <c r="D11" s="3"/>
      <c r="E11" s="3"/>
      <c r="F11" s="10"/>
      <c r="G11" s="10">
        <f>SUM(G4:G10)*0.04</f>
        <v>3313454.34</v>
      </c>
      <c r="H11" s="16">
        <v>0.04</v>
      </c>
      <c r="I11" s="8"/>
      <c r="J11" s="13" t="s">
        <v>19</v>
      </c>
      <c r="K11" s="14" t="s">
        <v>20</v>
      </c>
      <c r="L11" s="19" t="s">
        <v>30</v>
      </c>
      <c r="M11" s="19" t="s">
        <v>31</v>
      </c>
      <c r="N11" s="20" t="s">
        <v>32</v>
      </c>
      <c r="O11" s="13" t="s">
        <v>21</v>
      </c>
    </row>
    <row r="12" spans="1:21" s="1" customFormat="1" ht="30" customHeight="1">
      <c r="A12" s="60" t="s">
        <v>27</v>
      </c>
      <c r="B12" s="61"/>
      <c r="C12" s="3"/>
      <c r="D12" s="3"/>
      <c r="E12" s="3"/>
      <c r="F12" s="10"/>
      <c r="G12" s="10">
        <f>SUM(G4:G11)*0.05</f>
        <v>4307490.642</v>
      </c>
      <c r="H12" s="16">
        <v>0.05</v>
      </c>
      <c r="I12" s="8"/>
      <c r="J12" s="13" t="s">
        <v>12</v>
      </c>
      <c r="K12" s="14">
        <v>3327026</v>
      </c>
      <c r="L12" s="18">
        <v>1</v>
      </c>
      <c r="M12" s="17">
        <v>40</v>
      </c>
      <c r="N12" s="13">
        <v>7</v>
      </c>
      <c r="O12" s="15">
        <f>K12*L12*M12*0.01*N12</f>
        <v>9315672.8000000007</v>
      </c>
    </row>
    <row r="13" spans="1:21" s="1" customFormat="1" ht="30" customHeight="1">
      <c r="A13" s="60" t="s">
        <v>6</v>
      </c>
      <c r="B13" s="61"/>
      <c r="C13" s="3"/>
      <c r="D13" s="3"/>
      <c r="E13" s="3"/>
      <c r="F13" s="2"/>
      <c r="G13" s="2">
        <f>SUM(G4:G12)</f>
        <v>90457303.482000008</v>
      </c>
      <c r="H13" s="3"/>
      <c r="J13" s="13" t="s">
        <v>24</v>
      </c>
      <c r="K13" s="14">
        <v>2551119</v>
      </c>
      <c r="L13" s="18">
        <v>4</v>
      </c>
      <c r="M13" s="17">
        <v>50</v>
      </c>
      <c r="N13" s="13">
        <v>7</v>
      </c>
      <c r="O13" s="15">
        <f t="shared" ref="O13:O15" si="1">K13*L13*M13*0.01*N13</f>
        <v>35715666</v>
      </c>
    </row>
    <row r="14" spans="1:21" s="1" customFormat="1" ht="30" customHeight="1">
      <c r="A14" s="60" t="s">
        <v>5</v>
      </c>
      <c r="B14" s="61"/>
      <c r="C14" s="3"/>
      <c r="D14" s="3"/>
      <c r="E14" s="3"/>
      <c r="F14" s="2"/>
      <c r="G14" s="2">
        <f>G13*0.1</f>
        <v>9045730.3482000008</v>
      </c>
      <c r="H14" s="3"/>
      <c r="J14" s="27" t="s">
        <v>26</v>
      </c>
      <c r="K14" s="28">
        <v>1705337</v>
      </c>
      <c r="L14" s="29">
        <v>4</v>
      </c>
      <c r="M14" s="30">
        <v>5</v>
      </c>
      <c r="N14" s="27">
        <v>1</v>
      </c>
      <c r="O14" s="15">
        <f t="shared" si="1"/>
        <v>341067.4</v>
      </c>
    </row>
    <row r="15" spans="1:21" ht="30" customHeight="1">
      <c r="A15" s="60" t="s">
        <v>7</v>
      </c>
      <c r="B15" s="61"/>
      <c r="C15" s="3"/>
      <c r="D15" s="3"/>
      <c r="E15" s="3"/>
      <c r="F15" s="2"/>
      <c r="G15" s="2">
        <f>ROUNDDOWN(SUM(G13:G14),-3)</f>
        <v>99503000</v>
      </c>
      <c r="H15" s="3" t="s">
        <v>11</v>
      </c>
      <c r="J15" s="19" t="s">
        <v>33</v>
      </c>
      <c r="K15" s="31">
        <v>1279046</v>
      </c>
      <c r="L15" s="32">
        <v>1</v>
      </c>
      <c r="M15" s="19">
        <v>5</v>
      </c>
      <c r="N15" s="19">
        <v>1</v>
      </c>
      <c r="O15" s="15">
        <f t="shared" si="1"/>
        <v>63952.3</v>
      </c>
    </row>
    <row r="16" spans="1:21" ht="30" customHeight="1">
      <c r="A16" s="37"/>
      <c r="B16" s="37"/>
      <c r="C16" s="38"/>
      <c r="D16" s="38"/>
      <c r="E16" s="38"/>
      <c r="F16" s="39"/>
      <c r="G16" s="39"/>
      <c r="H16" s="38"/>
      <c r="J16" s="59" t="s">
        <v>35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ht="33.75" customHeight="1"/>
  </sheetData>
  <mergeCells count="20">
    <mergeCell ref="J16:U16"/>
    <mergeCell ref="A13:B13"/>
    <mergeCell ref="J10:O10"/>
    <mergeCell ref="A14:B14"/>
    <mergeCell ref="A15:B15"/>
    <mergeCell ref="A11:B11"/>
    <mergeCell ref="A12:B12"/>
    <mergeCell ref="A6:A10"/>
    <mergeCell ref="B2:H2"/>
    <mergeCell ref="J6:O6"/>
    <mergeCell ref="B1:H1"/>
    <mergeCell ref="A4:A5"/>
    <mergeCell ref="A3:B3"/>
    <mergeCell ref="B4:B5"/>
    <mergeCell ref="C4:C5"/>
    <mergeCell ref="D4:D5"/>
    <mergeCell ref="E4:E5"/>
    <mergeCell ref="F4:F5"/>
    <mergeCell ref="G4:G5"/>
    <mergeCell ref="H4:H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2019-05-09T02:14:07Z</cp:lastPrinted>
  <dcterms:created xsi:type="dcterms:W3CDTF">2014-07-01T07:25:14Z</dcterms:created>
  <dcterms:modified xsi:type="dcterms:W3CDTF">2022-03-24T06:23:56Z</dcterms:modified>
</cp:coreProperties>
</file>